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0"/>
  </bookViews>
  <sheets>
    <sheet name="PETRÓLEO " sheetId="1" r:id="rId1"/>
  </sheets>
  <definedNames>
    <definedName name="_xlnm.Print_Area" localSheetId="0">'PETRÓLEO '!$B$4:$HX$88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<sst xmlns="http://schemas.openxmlformats.org/spreadsheetml/2006/main" count="357" uniqueCount="86">
  <si>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</si>
  <si>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</si>
  <si>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</si>
  <si>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</si>
  <si>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</si>
  <si>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</si>
  <si>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</si>
  <si>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</si>
  <si>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</si>
  <si>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</si>
  <si>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</si>
  <si>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</si>
  <si>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</si>
  <si>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</si>
  <si>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</si>
  <si>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</si>
  <si>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</si>
  <si>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</si>
  <si>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</si>
  <si>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</si>
  <si>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</si>
  <si>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</si>
  <si>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</si>
  <si>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</si>
  <si>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</si>
  <si>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</si>
  <si>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</si>
  <si>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</si>
  <si>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</si>
  <si>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</si>
  <si>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</si>
  <si>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</si>
  <si>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</si>
  <si>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</si>
  <si>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</si>
  <si>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</si>
  <si>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</si>
  <si>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</si>
  <si>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</si>
  <si>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</si>
  <si>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</si>
  <si>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</si>
  <si>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</si>
  <si>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</si>
  <si>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</si>
  <si>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</si>
  <si>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</si>
  <si>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</si>
  <si>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</si>
  <si>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</si>
  <si>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</si>
  <si>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</si>
  <si>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</si>
  <si>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</si>
  <si>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</si>
  <si>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</si>
  <si>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</si>
  <si>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</si>
  <si>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</si>
  <si>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</si>
  <si>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</si>
  <si>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</si>
  <si>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</si>
  <si>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</si>
  <si>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</si>
  <si>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</si>
  <si>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</si>
  <si>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</si>
  <si>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</si>
  <si>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</si>
  <si>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</si>
  <si>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</si>
  <si>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</si>
  <si>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</si>
  <si>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</si>
  <si>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</si>
  <si>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</si>
  <si>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</si>
  <si>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</si>
  <si>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</si>
  <si>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</si>
  <si>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</si>
  <si>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AGOST</t>
  </si>
  <si>
    <t>PETROTAL</t>
  </si>
  <si>
    <t>FEBRERO 2019</t>
  </si>
  <si>
    <t>DIFERENCIA  FEB 19 - ENE 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</si>
</sst>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3" fontId="24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4" fontId="24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17" fontId="24" fillId="33" borderId="0" xfId="0" applyNumberFormat="1" applyFont="1" applyFill="1" applyAlignment="1">
      <alignment/>
    </xf>
    <xf numFmtId="17" fontId="28" fillId="33" borderId="0" xfId="0" applyNumberFormat="1" applyFont="1" applyFill="1" applyAlignment="1">
      <alignment/>
    </xf>
    <xf numFmtId="14" fontId="24" fillId="33" borderId="0" xfId="0" applyNumberFormat="1" applyFont="1" applyFill="1" applyAlignment="1">
      <alignment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/>
    </xf>
    <xf numFmtId="17" fontId="24" fillId="0" borderId="0" xfId="0" applyNumberFormat="1" applyFont="1" applyAlignment="1">
      <alignment horizontal="center"/>
    </xf>
    <xf numFmtId="3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>
      <alignment vertical="center" wrapText="1"/>
    </xf>
    <xf numFmtId="0" fontId="26" fillId="33" borderId="10" xfId="0" applyFont="1" applyFill="1" applyBorder="1" applyAlignment="1">
      <alignment/>
    </xf>
    <xf numFmtId="3" fontId="26" fillId="33" borderId="10" xfId="0" applyNumberFormat="1" applyFont="1" applyFill="1" applyBorder="1" applyAlignment="1" quotePrefix="1">
      <alignment horizontal="center" vertical="center" wrapText="1"/>
    </xf>
    <xf numFmtId="3" fontId="26" fillId="34" borderId="10" xfId="0" applyNumberFormat="1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center"/>
    </xf>
    <xf numFmtId="2" fontId="26" fillId="33" borderId="0" xfId="0" applyNumberFormat="1" applyFont="1" applyFill="1" applyAlignment="1">
      <alignment horizontal="center"/>
    </xf>
    <xf numFmtId="9" fontId="26" fillId="33" borderId="0" xfId="53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7" borderId="13" xfId="0" applyFont="1" applyFill="1" applyBorder="1" applyAlignment="1">
      <alignment vertical="center" wrapText="1"/>
    </xf>
    <xf numFmtId="3" fontId="26" fillId="35" borderId="10" xfId="0" applyNumberFormat="1" applyFont="1" applyFill="1" applyBorder="1" applyAlignment="1">
      <alignment vertical="center" wrapText="1"/>
    </xf>
    <xf numFmtId="3" fontId="26" fillId="35" borderId="10" xfId="0" applyNumberFormat="1" applyFont="1" applyFill="1" applyBorder="1" applyAlignment="1">
      <alignment horizontal="center" vertical="center" wrapText="1"/>
    </xf>
    <xf numFmtId="186" fontId="26" fillId="35" borderId="10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vertical="center" wrapText="1"/>
    </xf>
    <xf numFmtId="3" fontId="26" fillId="12" borderId="10" xfId="0" applyNumberFormat="1" applyFont="1" applyFill="1" applyBorder="1" applyAlignment="1">
      <alignment vertical="center" wrapText="1"/>
    </xf>
    <xf numFmtId="3" fontId="26" fillId="12" borderId="10" xfId="0" applyNumberFormat="1" applyFont="1" applyFill="1" applyBorder="1" applyAlignment="1">
      <alignment horizontal="center" vertical="center" wrapText="1"/>
    </xf>
    <xf numFmtId="186" fontId="26" fillId="12" borderId="10" xfId="0" applyNumberFormat="1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 wrapText="1"/>
    </xf>
    <xf numFmtId="186" fontId="26" fillId="34" borderId="10" xfId="0" applyNumberFormat="1" applyFont="1" applyFill="1" applyBorder="1" applyAlignment="1">
      <alignment horizontal="center" vertical="center" wrapText="1"/>
    </xf>
    <xf numFmtId="2" fontId="26" fillId="33" borderId="0" xfId="53" applyNumberFormat="1" applyFont="1" applyFill="1" applyAlignment="1">
      <alignment horizontal="center"/>
    </xf>
    <xf numFmtId="2" fontId="26" fillId="33" borderId="0" xfId="53" applyNumberFormat="1" applyFont="1" applyFill="1" applyBorder="1" applyAlignment="1">
      <alignment horizontal="center"/>
    </xf>
    <xf numFmtId="0" fontId="57" fillId="4" borderId="15" xfId="0" applyFont="1" applyFill="1" applyBorder="1" applyAlignment="1">
      <alignment vertical="center" wrapText="1"/>
    </xf>
    <xf numFmtId="0" fontId="57" fillId="33" borderId="1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186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7" fontId="26" fillId="33" borderId="0" xfId="0" applyNumberFormat="1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3" fontId="26" fillId="33" borderId="10" xfId="0" applyNumberFormat="1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center" wrapText="1"/>
    </xf>
    <xf numFmtId="2" fontId="26" fillId="33" borderId="0" xfId="53" applyNumberFormat="1" applyFont="1" applyFill="1" applyAlignment="1" quotePrefix="1">
      <alignment horizontal="center"/>
    </xf>
    <xf numFmtId="3" fontId="26" fillId="36" borderId="17" xfId="0" applyNumberFormat="1" applyFont="1" applyFill="1" applyBorder="1" applyAlignment="1">
      <alignment horizontal="center" vertical="center"/>
    </xf>
    <xf numFmtId="3" fontId="26" fillId="37" borderId="17" xfId="0" applyNumberFormat="1" applyFont="1" applyFill="1" applyBorder="1" applyAlignment="1">
      <alignment horizontal="center" vertical="center"/>
    </xf>
    <xf numFmtId="3" fontId="26" fillId="37" borderId="18" xfId="0" applyNumberFormat="1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1" fontId="58" fillId="38" borderId="20" xfId="0" applyNumberFormat="1" applyFont="1" applyFill="1" applyBorder="1" applyAlignment="1">
      <alignment vertical="center" wrapText="1"/>
    </xf>
    <xf numFmtId="1" fontId="58" fillId="38" borderId="21" xfId="0" applyNumberFormat="1" applyFont="1" applyFill="1" applyBorder="1" applyAlignment="1">
      <alignment vertical="center" wrapText="1"/>
    </xf>
    <xf numFmtId="0" fontId="59" fillId="38" borderId="10" xfId="0" applyFont="1" applyFill="1" applyBorder="1" applyAlignment="1">
      <alignment horizontal="center" vertical="center"/>
    </xf>
    <xf numFmtId="0" fontId="59" fillId="38" borderId="10" xfId="0" applyFont="1" applyFill="1" applyBorder="1" applyAlignment="1">
      <alignment horizontal="center" vertical="center" wrapText="1"/>
    </xf>
    <xf numFmtId="3" fontId="59" fillId="38" borderId="10" xfId="0" applyNumberFormat="1" applyFont="1" applyFill="1" applyBorder="1" applyAlignment="1">
      <alignment horizontal="center" vertical="center" wrapText="1"/>
    </xf>
    <xf numFmtId="3" fontId="59" fillId="38" borderId="22" xfId="0" applyNumberFormat="1" applyFont="1" applyFill="1" applyBorder="1" applyAlignment="1">
      <alignment horizontal="center" vertical="center" wrapText="1"/>
    </xf>
    <xf numFmtId="3" fontId="60" fillId="39" borderId="10" xfId="0" applyNumberFormat="1" applyFont="1" applyFill="1" applyBorder="1" applyAlignment="1">
      <alignment vertical="center" wrapText="1"/>
    </xf>
    <xf numFmtId="3" fontId="60" fillId="39" borderId="10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Alignment="1">
      <alignment horizontal="center" vertical="center"/>
    </xf>
    <xf numFmtId="3" fontId="26" fillId="33" borderId="10" xfId="0" applyNumberFormat="1" applyFont="1" applyFill="1" applyBorder="1" applyAlignment="1">
      <alignment vertical="center" wrapText="1"/>
    </xf>
    <xf numFmtId="0" fontId="57" fillId="33" borderId="0" xfId="0" applyFont="1" applyFill="1" applyBorder="1" applyAlignment="1">
      <alignment horizontal="center" vertical="center" wrapText="1"/>
    </xf>
    <xf numFmtId="186" fontId="24" fillId="33" borderId="0" xfId="0" applyNumberFormat="1" applyFont="1" applyFill="1" applyAlignment="1">
      <alignment/>
    </xf>
    <xf numFmtId="3" fontId="26" fillId="0" borderId="10" xfId="0" applyNumberFormat="1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49" fontId="34" fillId="33" borderId="0" xfId="0" applyNumberFormat="1" applyFont="1" applyFill="1" applyBorder="1" applyAlignment="1">
      <alignment horizontal="center"/>
    </xf>
    <xf numFmtId="0" fontId="37" fillId="38" borderId="20" xfId="0" applyFont="1" applyFill="1" applyBorder="1" applyAlignment="1">
      <alignment horizontal="center"/>
    </xf>
    <xf numFmtId="0" fontId="37" fillId="38" borderId="22" xfId="0" applyFont="1" applyFill="1" applyBorder="1" applyAlignment="1">
      <alignment horizontal="center"/>
    </xf>
    <xf numFmtId="1" fontId="58" fillId="38" borderId="14" xfId="0" applyNumberFormat="1" applyFont="1" applyFill="1" applyBorder="1" applyAlignment="1">
      <alignment horizontal="center" vertical="center"/>
    </xf>
    <xf numFmtId="1" fontId="58" fillId="38" borderId="15" xfId="0" applyNumberFormat="1" applyFont="1" applyFill="1" applyBorder="1" applyAlignment="1">
      <alignment horizontal="center" vertical="center"/>
    </xf>
    <xf numFmtId="3" fontId="26" fillId="33" borderId="10" xfId="0" applyNumberFormat="1" applyFont="1" applyFill="1" applyBorder="1" applyAlignment="1">
      <alignment vertical="center" wrapText="1"/>
    </xf>
    <xf numFmtId="0" fontId="26" fillId="33" borderId="10" xfId="0" applyFont="1" applyFill="1" applyBorder="1" applyAlignment="1">
      <alignment vertical="center" wrapText="1"/>
    </xf>
    <xf numFmtId="1" fontId="26" fillId="10" borderId="14" xfId="0" applyNumberFormat="1" applyFont="1" applyFill="1" applyBorder="1" applyAlignment="1">
      <alignment horizontal="center" vertical="center"/>
    </xf>
    <xf numFmtId="1" fontId="26" fillId="10" borderId="15" xfId="0" applyNumberFormat="1" applyFont="1" applyFill="1" applyBorder="1" applyAlignment="1">
      <alignment horizontal="center" vertical="center"/>
    </xf>
    <xf numFmtId="1" fontId="26" fillId="10" borderId="23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1" fontId="58" fillId="38" borderId="10" xfId="0" applyNumberFormat="1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/>
    </xf>
    <xf numFmtId="3" fontId="26" fillId="40" borderId="17" xfId="0" applyNumberFormat="1" applyFont="1" applyFill="1" applyBorder="1" applyAlignment="1">
      <alignment horizontal="center" vertical="center"/>
    </xf>
    <xf numFmtId="3" fontId="26" fillId="40" borderId="18" xfId="0" applyNumberFormat="1" applyFont="1" applyFill="1" applyBorder="1" applyAlignment="1">
      <alignment horizontal="center" vertical="center"/>
    </xf>
    <xf numFmtId="3" fontId="26" fillId="41" borderId="17" xfId="0" applyNumberFormat="1" applyFont="1" applyFill="1" applyBorder="1" applyAlignment="1">
      <alignment horizontal="center" vertical="center"/>
    </xf>
    <xf numFmtId="3" fontId="26" fillId="41" borderId="18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3" fontId="26" fillId="36" borderId="18" xfId="0" applyNumberFormat="1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 wrapText="1"/>
    </xf>
    <xf numFmtId="1" fontId="56" fillId="42" borderId="14" xfId="0" applyNumberFormat="1" applyFont="1" applyFill="1" applyBorder="1" applyAlignment="1">
      <alignment horizontal="center" vertical="center"/>
    </xf>
    <xf numFmtId="1" fontId="56" fillId="42" borderId="15" xfId="0" applyNumberFormat="1" applyFont="1" applyFill="1" applyBorder="1" applyAlignment="1">
      <alignment horizontal="center" vertical="center"/>
    </xf>
    <xf numFmtId="1" fontId="56" fillId="42" borderId="23" xfId="0" applyNumberFormat="1" applyFont="1" applyFill="1" applyBorder="1" applyAlignment="1">
      <alignment horizontal="center" vertical="center"/>
    </xf>
    <xf numFmtId="3" fontId="26" fillId="43" borderId="24" xfId="0" applyNumberFormat="1" applyFont="1" applyFill="1" applyBorder="1" applyAlignment="1">
      <alignment horizontal="center" vertical="center"/>
    </xf>
    <xf numFmtId="3" fontId="26" fillId="43" borderId="18" xfId="0" applyNumberFormat="1" applyFont="1" applyFill="1" applyBorder="1" applyAlignment="1">
      <alignment horizontal="center" vertical="center"/>
    </xf>
    <xf numFmtId="1" fontId="58" fillId="38" borderId="21" xfId="0" applyNumberFormat="1" applyFont="1" applyFill="1" applyBorder="1" applyAlignment="1">
      <alignment horizontal="center" vertical="center" wrapText="1"/>
    </xf>
    <xf numFmtId="1" fontId="58" fillId="38" borderId="22" xfId="0" applyNumberFormat="1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3" fontId="26" fillId="44" borderId="17" xfId="0" applyNumberFormat="1" applyFont="1" applyFill="1" applyBorder="1" applyAlignment="1">
      <alignment horizontal="center" vertical="center"/>
    </xf>
    <xf numFmtId="3" fontId="26" fillId="44" borderId="18" xfId="0" applyNumberFormat="1" applyFont="1" applyFill="1" applyBorder="1" applyAlignment="1">
      <alignment horizontal="center" vertical="center"/>
    </xf>
    <xf numFmtId="3" fontId="26" fillId="44" borderId="27" xfId="0" applyNumberFormat="1" applyFont="1" applyFill="1" applyBorder="1" applyAlignment="1">
      <alignment horizontal="center" vertical="center"/>
    </xf>
    <xf numFmtId="1" fontId="26" fillId="0" borderId="14" xfId="0" applyNumberFormat="1" applyFont="1" applyFill="1" applyBorder="1" applyAlignment="1">
      <alignment horizontal="center" vertical="center"/>
    </xf>
    <xf numFmtId="1" fontId="26" fillId="0" borderId="15" xfId="0" applyNumberFormat="1" applyFont="1" applyFill="1" applyBorder="1" applyAlignment="1">
      <alignment horizontal="center" vertical="center"/>
    </xf>
    <xf numFmtId="1" fontId="26" fillId="0" borderId="23" xfId="0" applyNumberFormat="1" applyFont="1" applyFill="1" applyBorder="1" applyAlignment="1">
      <alignment horizontal="center" vertical="center"/>
    </xf>
    <xf numFmtId="3" fontId="26" fillId="45" borderId="17" xfId="0" applyNumberFormat="1" applyFont="1" applyFill="1" applyBorder="1" applyAlignment="1">
      <alignment horizontal="center" vertical="center"/>
    </xf>
    <xf numFmtId="3" fontId="26" fillId="45" borderId="18" xfId="0" applyNumberFormat="1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3" fontId="26" fillId="46" borderId="17" xfId="0" applyNumberFormat="1" applyFont="1" applyFill="1" applyBorder="1" applyAlignment="1">
      <alignment horizontal="center" vertical="center"/>
    </xf>
    <xf numFmtId="3" fontId="26" fillId="46" borderId="18" xfId="0" applyNumberFormat="1" applyFont="1" applyFill="1" applyBorder="1" applyAlignment="1">
      <alignment horizontal="center" vertical="center"/>
    </xf>
    <xf numFmtId="3" fontId="26" fillId="46" borderId="27" xfId="0" applyNumberFormat="1" applyFont="1" applyFill="1" applyBorder="1" applyAlignment="1">
      <alignment horizontal="center" vertical="center"/>
    </xf>
    <xf numFmtId="3" fontId="26" fillId="37" borderId="18" xfId="0" applyNumberFormat="1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61" fillId="12" borderId="10" xfId="0" applyFont="1" applyFill="1" applyBorder="1" applyAlignment="1">
      <alignment horizontal="center" vertical="center" wrapText="1"/>
    </xf>
    <xf numFmtId="1" fontId="59" fillId="38" borderId="20" xfId="0" applyNumberFormat="1" applyFont="1" applyFill="1" applyBorder="1" applyAlignment="1">
      <alignment horizontal="center" vertical="center" wrapText="1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0" fontId="60" fillId="39" borderId="10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3575"/>
          <c:y val="0.06875"/>
          <c:w val="0.95625"/>
          <c:h val="0.917"/>
        </c:manualLayout>
      </c:layout>
      <c:bar3DChart>
        <c:barDir val="col"/>
        <c:grouping val="clustered"/>
        <c:varyColors val="0"/>
        <c:ser>
          <c:idx val="0"/>
          <c:order val="0"/>
          <c:tx>
            <c:v>PRODUCCIÓN MENSUAL PROMEDIO DE PETRÓLEO (Barriles Por Día)</c:v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'!$HJ$1:$HW$1</c:f>
              <c:strCache/>
            </c:strRef>
          </c:cat>
          <c:val>
            <c:numRef>
              <c:f>'PETRÓLEO '!$HJ$42:$HW$42</c:f>
              <c:numCache/>
            </c:numRef>
          </c:val>
          <c:shape val="cylinder"/>
        </c:ser>
        <c:shape val="cylinder"/>
        <c:axId val="51541249"/>
        <c:axId val="61218058"/>
      </c:bar3DChart>
      <c:dateAx>
        <c:axId val="515412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21805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2180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35"/>
              <c:y val="-0.45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5412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218</xdr:col>
      <xdr:colOff>47625</xdr:colOff>
      <xdr:row>43</xdr:row>
      <xdr:rowOff>76200</xdr:rowOff>
    </xdr:from>
    <xdr:to>
      <xdr:col>229</xdr:col>
      <xdr:colOff>581025</xdr:colOff>
      <xdr:row>86</xdr:row>
      <xdr:rowOff>57150</xdr:rowOff>
    </xdr:to>
    <xdr:graphicFrame>
      <xdr:nvGraphicFramePr>
        <xdr:cNvPr id="2" name="1 Gráfico"/>
        <xdr:cNvGraphicFramePr/>
      </xdr:nvGraphicFramePr>
      <xdr:xfrm>
        <a:off x="2257425" y="9201150"/>
        <a:ext cx="133159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80" zoomScaleNormal="70" zoomScaleSheetLayoutView="80" zoomScalePageLayoutView="0" workbookViewId="0" topLeftCell="C1">
      <pane xSplit="212" ySplit="10" topLeftCell="HK25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HX49" sqref="HX49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customWidth="1"/>
    <col min="224" max="224" width="17.421875" style="55" customWidth="1"/>
    <col min="225" max="231" width="17.421875" style="1" customWidth="1"/>
    <col min="232" max="232" width="17.421875" style="1" bestFit="1" customWidth="1"/>
    <col min="233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22"/>
      <c r="HR4" s="22"/>
      <c r="HS4" s="22"/>
      <c r="HT4" s="22"/>
      <c r="HU4" s="22"/>
    </row>
    <row r="5" spans="1:232" ht="21">
      <c r="A5" s="76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</row>
    <row r="6" spans="1:232" ht="18" customHeight="1">
      <c r="A6" s="77" t="s">
        <v>84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</row>
    <row r="7" spans="1:232" ht="21">
      <c r="A7" s="77" t="s">
        <v>79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05"/>
      <c r="D9" s="106"/>
      <c r="E9" s="95">
        <v>1999</v>
      </c>
      <c r="F9" s="95"/>
      <c r="G9" s="95"/>
      <c r="H9" s="95"/>
      <c r="I9" s="95"/>
      <c r="J9" s="95"/>
      <c r="K9" s="95"/>
      <c r="L9" s="95"/>
      <c r="M9" s="59">
        <v>2000</v>
      </c>
      <c r="N9" s="96" t="s">
        <v>34</v>
      </c>
      <c r="O9" s="96"/>
      <c r="P9" s="96"/>
      <c r="Q9" s="96"/>
      <c r="R9" s="96"/>
      <c r="S9" s="96"/>
      <c r="T9" s="96"/>
      <c r="U9" s="60">
        <v>2001</v>
      </c>
      <c r="V9" s="61"/>
      <c r="W9" s="61"/>
      <c r="X9" s="61"/>
      <c r="Y9" s="61"/>
      <c r="Z9" s="61"/>
      <c r="AA9" s="61"/>
      <c r="AB9" s="119">
        <v>2001</v>
      </c>
      <c r="AC9" s="119"/>
      <c r="AD9" s="119"/>
      <c r="AE9" s="119"/>
      <c r="AF9" s="119"/>
      <c r="AG9" s="107">
        <v>2002</v>
      </c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9"/>
      <c r="AS9" s="113">
        <v>2003</v>
      </c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93">
        <v>2004</v>
      </c>
      <c r="BF9" s="94"/>
      <c r="BG9" s="94"/>
      <c r="BH9" s="94"/>
      <c r="BI9" s="94"/>
      <c r="BJ9" s="94"/>
      <c r="BK9" s="94"/>
      <c r="BL9" s="94"/>
      <c r="BM9" s="94"/>
      <c r="BN9" s="94"/>
      <c r="BO9" s="116">
        <v>2005</v>
      </c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8"/>
      <c r="CA9" s="91">
        <v>2006</v>
      </c>
      <c r="CB9" s="92"/>
      <c r="CC9" s="92"/>
      <c r="CD9" s="92"/>
      <c r="CE9" s="92"/>
      <c r="CF9" s="92"/>
      <c r="CG9" s="92"/>
      <c r="CH9" s="92"/>
      <c r="CI9" s="92"/>
      <c r="CJ9" s="92"/>
      <c r="CK9" s="101">
        <v>2007</v>
      </c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87">
        <v>2008</v>
      </c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7">
        <v>2009</v>
      </c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115">
        <v>2010</v>
      </c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62">
        <v>2011</v>
      </c>
      <c r="EH9" s="62"/>
      <c r="EI9" s="62"/>
      <c r="EJ9" s="62"/>
      <c r="EK9" s="62"/>
      <c r="EL9" s="62"/>
      <c r="EM9" s="110">
        <v>2011</v>
      </c>
      <c r="EN9" s="111"/>
      <c r="EO9" s="112"/>
      <c r="EP9" s="84">
        <v>2012</v>
      </c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6"/>
      <c r="FB9" s="98">
        <v>2013</v>
      </c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100"/>
      <c r="FN9" s="80">
        <v>2014</v>
      </c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9">
        <v>2015</v>
      </c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3">
        <v>2016</v>
      </c>
      <c r="GW9" s="104"/>
      <c r="GX9" s="97">
        <v>2017</v>
      </c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126">
        <v>2018</v>
      </c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8"/>
      <c r="HV9" s="78">
        <v>2019</v>
      </c>
      <c r="HW9" s="79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82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85</v>
      </c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21" t="s">
        <v>68</v>
      </c>
      <c r="B11" s="122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17">
        <f>+HW11-HV11</f>
        <v>2.1000000000000227</v>
      </c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30"/>
      <c r="B12" s="123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17">
        <f aca="true" t="shared" si="0" ref="HX12:HX39">+HW12-HV12</f>
        <v>-25.899999999999977</v>
      </c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30"/>
      <c r="B13" s="123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17">
        <f t="shared" si="0"/>
        <v>-42.89999999999998</v>
      </c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30"/>
      <c r="B14" s="123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17">
        <f t="shared" si="0"/>
        <v>122.09999999999991</v>
      </c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30"/>
      <c r="B15" s="123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17">
        <f t="shared" si="0"/>
        <v>11.099999999999994</v>
      </c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30"/>
      <c r="B16" s="123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2">
        <v>125069</v>
      </c>
      <c r="P16" s="82">
        <v>132837</v>
      </c>
      <c r="Q16" s="82">
        <v>127982</v>
      </c>
      <c r="R16" s="82">
        <v>134937</v>
      </c>
      <c r="S16" s="82">
        <v>128138</v>
      </c>
      <c r="T16" s="82">
        <v>132222</v>
      </c>
      <c r="U16" s="82">
        <v>127513</v>
      </c>
      <c r="V16" s="82">
        <v>113266</v>
      </c>
      <c r="W16" s="82">
        <v>121026</v>
      </c>
      <c r="X16" s="82">
        <v>130746</v>
      </c>
      <c r="Y16" s="82">
        <v>140659</v>
      </c>
      <c r="Z16" s="82">
        <v>133530</v>
      </c>
      <c r="AA16" s="82">
        <v>141390</v>
      </c>
      <c r="AB16" s="82">
        <v>135945</v>
      </c>
      <c r="AC16" s="82">
        <v>134600</v>
      </c>
      <c r="AD16" s="82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17">
        <f t="shared" si="0"/>
        <v>-29.899999999999636</v>
      </c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30"/>
      <c r="B17" s="123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/>
      <c r="AA17" s="83"/>
      <c r="AB17" s="83"/>
      <c r="AC17" s="83"/>
      <c r="AD17" s="83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17">
        <f t="shared" si="0"/>
        <v>0</v>
      </c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30"/>
      <c r="B18" s="123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17">
        <f t="shared" si="0"/>
        <v>-2.9000000000000057</v>
      </c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30"/>
      <c r="B19" s="123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17">
        <f t="shared" si="0"/>
        <v>0</v>
      </c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30"/>
      <c r="B20" s="123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17">
        <f t="shared" si="0"/>
        <v>27</v>
      </c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30"/>
      <c r="B21" s="123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17">
        <f t="shared" si="0"/>
        <v>-17.90000000000009</v>
      </c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30"/>
      <c r="B22" s="123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17">
        <f t="shared" si="0"/>
        <v>-2</v>
      </c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30"/>
      <c r="B23" s="123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17">
        <f t="shared" si="0"/>
        <v>3.1000000000000014</v>
      </c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31" t="s">
        <v>46</v>
      </c>
      <c r="D24" s="131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>+SUM(HV11:HV23)</f>
        <v>23587</v>
      </c>
      <c r="HW24" s="31">
        <f>+SUM(HW11:HW23)</f>
        <v>23630.899999999998</v>
      </c>
      <c r="HX24" s="31">
        <f t="shared" si="0"/>
        <v>43.89999999999782</v>
      </c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20" t="s">
        <v>41</v>
      </c>
      <c r="B25" s="124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17">
        <f t="shared" si="0"/>
        <v>512.1000000000004</v>
      </c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20"/>
      <c r="B26" s="124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3" ref="HQ26:HS27">+HP26-HO26</f>
        <v>0</v>
      </c>
      <c r="HR26" s="17">
        <f t="shared" si="3"/>
        <v>0</v>
      </c>
      <c r="HS26" s="17">
        <f t="shared" si="3"/>
        <v>0</v>
      </c>
      <c r="HT26" s="17">
        <f>+HS26-HR26</f>
        <v>0</v>
      </c>
      <c r="HU26" s="17"/>
      <c r="HV26" s="17"/>
      <c r="HW26" s="75"/>
      <c r="HX26" s="17">
        <f t="shared" si="0"/>
        <v>0</v>
      </c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120"/>
      <c r="B27" s="124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4" ref="HJ27:HP27">+HI27-HH27</f>
        <v>0</v>
      </c>
      <c r="HK27" s="17">
        <f t="shared" si="4"/>
        <v>0</v>
      </c>
      <c r="HL27" s="17">
        <f t="shared" si="4"/>
        <v>0</v>
      </c>
      <c r="HM27" s="17">
        <f t="shared" si="4"/>
        <v>0</v>
      </c>
      <c r="HN27" s="17">
        <f t="shared" si="4"/>
        <v>0</v>
      </c>
      <c r="HO27" s="17">
        <f t="shared" si="4"/>
        <v>0</v>
      </c>
      <c r="HP27" s="17">
        <f t="shared" si="4"/>
        <v>0</v>
      </c>
      <c r="HQ27" s="17">
        <f t="shared" si="3"/>
        <v>0</v>
      </c>
      <c r="HR27" s="17">
        <f t="shared" si="3"/>
        <v>0</v>
      </c>
      <c r="HS27" s="17">
        <f t="shared" si="3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17">
        <f t="shared" si="0"/>
        <v>-111</v>
      </c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21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17">
        <f t="shared" si="0"/>
        <v>2861.1</v>
      </c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25" t="s">
        <v>47</v>
      </c>
      <c r="D29" s="125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5" ref="HG29:HO29">+SUM(HG25:HG28)</f>
        <v>9366</v>
      </c>
      <c r="HH29" s="37">
        <f t="shared" si="5"/>
        <v>9829</v>
      </c>
      <c r="HI29" s="37">
        <f t="shared" si="5"/>
        <v>9992</v>
      </c>
      <c r="HJ29" s="37">
        <f t="shared" si="5"/>
        <v>7954</v>
      </c>
      <c r="HK29" s="37">
        <f t="shared" si="5"/>
        <v>10456</v>
      </c>
      <c r="HL29" s="37">
        <f t="shared" si="5"/>
        <v>10637</v>
      </c>
      <c r="HM29" s="37">
        <f t="shared" si="5"/>
        <v>7946</v>
      </c>
      <c r="HN29" s="37">
        <f t="shared" si="5"/>
        <v>10574</v>
      </c>
      <c r="HO29" s="37">
        <f t="shared" si="5"/>
        <v>8092</v>
      </c>
      <c r="HP29" s="37">
        <f aca="true" t="shared" si="6" ref="HP29:HV29">+SUM(HP25:HP28)</f>
        <v>10443</v>
      </c>
      <c r="HQ29" s="37">
        <f t="shared" si="6"/>
        <v>10345</v>
      </c>
      <c r="HR29" s="37">
        <f t="shared" si="6"/>
        <v>6178</v>
      </c>
      <c r="HS29" s="37">
        <f t="shared" si="6"/>
        <v>10679</v>
      </c>
      <c r="HT29" s="37">
        <f t="shared" si="6"/>
        <v>7446</v>
      </c>
      <c r="HU29" s="37">
        <f t="shared" si="6"/>
        <v>9913</v>
      </c>
      <c r="HV29" s="37">
        <f t="shared" si="6"/>
        <v>7714</v>
      </c>
      <c r="HW29" s="37">
        <f>+SUM(HW25:HW28)</f>
        <v>10976.2</v>
      </c>
      <c r="HX29" s="37">
        <f t="shared" si="0"/>
        <v>3262.2000000000007</v>
      </c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20" t="s">
        <v>69</v>
      </c>
      <c r="B30" s="124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>
        <f t="shared" si="0"/>
        <v>0</v>
      </c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20"/>
      <c r="B31" s="124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17">
        <f t="shared" si="0"/>
        <v>0</v>
      </c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20"/>
      <c r="B32" s="124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17">
        <f t="shared" si="0"/>
        <v>5756.1</v>
      </c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20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17">
        <f t="shared" si="0"/>
        <v>0</v>
      </c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121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17">
        <f t="shared" si="0"/>
        <v>0</v>
      </c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17">
        <f t="shared" si="0"/>
        <v>-58.89999999999998</v>
      </c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17">
        <f t="shared" si="0"/>
        <v>27.09999999999991</v>
      </c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7" ref="HQ37:HT38">+HM37-HL37</f>
        <v>0</v>
      </c>
      <c r="HR37" s="17">
        <f t="shared" si="7"/>
        <v>0</v>
      </c>
      <c r="HS37" s="17">
        <f t="shared" si="7"/>
        <v>0</v>
      </c>
      <c r="HT37" s="17">
        <f t="shared" si="7"/>
        <v>0</v>
      </c>
      <c r="HU37" s="17"/>
      <c r="HV37" s="75"/>
      <c r="HW37" s="75"/>
      <c r="HX37" s="17">
        <f t="shared" si="0"/>
        <v>0</v>
      </c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7"/>
        <v>0</v>
      </c>
      <c r="HR38" s="17">
        <f t="shared" si="7"/>
        <v>0</v>
      </c>
      <c r="HS38" s="17">
        <f t="shared" si="7"/>
        <v>0</v>
      </c>
      <c r="HT38" s="17">
        <f t="shared" si="7"/>
        <v>0</v>
      </c>
      <c r="HU38" s="17"/>
      <c r="HV38" s="75"/>
      <c r="HW38" s="75"/>
      <c r="HX38" s="17">
        <f t="shared" si="0"/>
        <v>0</v>
      </c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83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17">
        <f t="shared" si="0"/>
        <v>142.10000000000002</v>
      </c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32" t="s">
        <v>48</v>
      </c>
      <c r="D40" s="13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8" ref="HG40:HO40">+SUM(HG31:HG36)</f>
        <v>9929</v>
      </c>
      <c r="HH40" s="41">
        <f t="shared" si="8"/>
        <v>11500</v>
      </c>
      <c r="HI40" s="41">
        <f t="shared" si="8"/>
        <v>15896</v>
      </c>
      <c r="HJ40" s="41">
        <f t="shared" si="8"/>
        <v>18819</v>
      </c>
      <c r="HK40" s="40">
        <f t="shared" si="8"/>
        <v>16963</v>
      </c>
      <c r="HL40" s="40">
        <f t="shared" si="8"/>
        <v>18612</v>
      </c>
      <c r="HM40" s="40">
        <f t="shared" si="8"/>
        <v>19360</v>
      </c>
      <c r="HN40" s="40">
        <f t="shared" si="8"/>
        <v>18682</v>
      </c>
      <c r="HO40" s="40">
        <f t="shared" si="8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>+SUM(HS31:HS39)</f>
        <v>21885</v>
      </c>
      <c r="HT40" s="40">
        <f>+SUM(HT31:HT39)</f>
        <v>17728</v>
      </c>
      <c r="HU40" s="40">
        <f>+SUM(HU31:HU39)</f>
        <v>15774</v>
      </c>
      <c r="HV40" s="40">
        <f>+SUM(HV31:HV39)</f>
        <v>6650</v>
      </c>
      <c r="HW40" s="40">
        <f>+SUM(HW31:HW39)</f>
        <v>12516.400000000001</v>
      </c>
      <c r="HX40" s="40">
        <f>+HW40-HV40</f>
        <v>5866.4000000000015</v>
      </c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32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</row>
    <row r="42" spans="2:256" s="5" customFormat="1" ht="41.25" customHeight="1" thickBot="1">
      <c r="B42" s="45"/>
      <c r="C42" s="129" t="s">
        <v>78</v>
      </c>
      <c r="D42" s="12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9" ref="HG42:HO42">+HG24+HG29+HG40</f>
        <v>40739</v>
      </c>
      <c r="HH42" s="70">
        <f t="shared" si="9"/>
        <v>43382</v>
      </c>
      <c r="HI42" s="70">
        <f t="shared" si="9"/>
        <v>48196</v>
      </c>
      <c r="HJ42" s="70">
        <f t="shared" si="9"/>
        <v>48673</v>
      </c>
      <c r="HK42" s="70">
        <f t="shared" si="9"/>
        <v>50265</v>
      </c>
      <c r="HL42" s="70">
        <f t="shared" si="9"/>
        <v>51978</v>
      </c>
      <c r="HM42" s="70">
        <f t="shared" si="9"/>
        <v>49965</v>
      </c>
      <c r="HN42" s="70">
        <f t="shared" si="9"/>
        <v>52201</v>
      </c>
      <c r="HO42" s="70">
        <f t="shared" si="9"/>
        <v>41598</v>
      </c>
      <c r="HP42" s="70">
        <f aca="true" t="shared" si="10" ref="HP42:HU42">+HP24+HP29+HP40</f>
        <v>42109</v>
      </c>
      <c r="HQ42" s="70">
        <f t="shared" si="10"/>
        <v>43682</v>
      </c>
      <c r="HR42" s="70">
        <f t="shared" si="10"/>
        <v>51116</v>
      </c>
      <c r="HS42" s="70">
        <f t="shared" si="10"/>
        <v>55949</v>
      </c>
      <c r="HT42" s="70">
        <f t="shared" si="10"/>
        <v>48511</v>
      </c>
      <c r="HU42" s="70">
        <f t="shared" si="10"/>
        <v>48342</v>
      </c>
      <c r="HV42" s="70">
        <f>+HV24+HV29+HV40</f>
        <v>37951</v>
      </c>
      <c r="HW42" s="70">
        <f>+HW24+HW29+HW40</f>
        <v>47123.5</v>
      </c>
      <c r="HX42" s="70">
        <f>+HW42-HV42</f>
        <v>9172.5</v>
      </c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31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</row>
    <row r="44" ht="12.75">
      <c r="HV44" s="3"/>
    </row>
    <row r="45" ht="12.75">
      <c r="HW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3">
    <mergeCell ref="HJ9:HU9"/>
    <mergeCell ref="C42:D42"/>
    <mergeCell ref="A11:A23"/>
    <mergeCell ref="A30:A32"/>
    <mergeCell ref="B25:B27"/>
    <mergeCell ref="C24:D24"/>
    <mergeCell ref="C40:D40"/>
    <mergeCell ref="A33:A34"/>
    <mergeCell ref="B11:B23"/>
    <mergeCell ref="B30:B32"/>
    <mergeCell ref="C29:D29"/>
    <mergeCell ref="A25:A28"/>
    <mergeCell ref="Y16:Y17"/>
    <mergeCell ref="R16:R17"/>
    <mergeCell ref="W16:W17"/>
    <mergeCell ref="X16:X17"/>
    <mergeCell ref="O16:O17"/>
    <mergeCell ref="S16:S17"/>
    <mergeCell ref="Q16:Q17"/>
    <mergeCell ref="P16:P17"/>
    <mergeCell ref="BO9:BZ9"/>
    <mergeCell ref="AB9:AF9"/>
    <mergeCell ref="AD16:AD17"/>
    <mergeCell ref="U16:U17"/>
    <mergeCell ref="FB9:FM9"/>
    <mergeCell ref="CK9:CV9"/>
    <mergeCell ref="GV9:GW9"/>
    <mergeCell ref="C9:D9"/>
    <mergeCell ref="AG9:AR9"/>
    <mergeCell ref="CW9:DH9"/>
    <mergeCell ref="EM9:EO9"/>
    <mergeCell ref="AS9:BD9"/>
    <mergeCell ref="DU9:EF9"/>
    <mergeCell ref="AC16:AC17"/>
    <mergeCell ref="EP9:FA9"/>
    <mergeCell ref="DI9:DT9"/>
    <mergeCell ref="FZ9:GK9"/>
    <mergeCell ref="A4:HP4"/>
    <mergeCell ref="CA9:CJ9"/>
    <mergeCell ref="BE9:BN9"/>
    <mergeCell ref="E9:L9"/>
    <mergeCell ref="N9:T9"/>
    <mergeCell ref="GX9:HI9"/>
    <mergeCell ref="A5:HX5"/>
    <mergeCell ref="A6:HX6"/>
    <mergeCell ref="A7:HX7"/>
    <mergeCell ref="HV9:HW9"/>
    <mergeCell ref="FN9:FY9"/>
    <mergeCell ref="AB16:AB17"/>
    <mergeCell ref="Z16:Z17"/>
    <mergeCell ref="AA16:AA17"/>
    <mergeCell ref="T16:T17"/>
    <mergeCell ref="V16:V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4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2019-03-11T19:34:02Z</cp:lastPrinted>
  <dcterms:created xsi:type="dcterms:W3CDTF">1997-07-01T22:48:52Z</dcterms:created>
  <dcterms:modified xsi:type="dcterms:W3CDTF">2019-03-11T23:36:15Z</dcterms:modified>
  <cp:category/>
  <cp:version/>
  <cp:contentType/>
  <cp:contentStatus/>
</cp:coreProperties>
</file>